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0" windowWidth="9630" windowHeight="11760"/>
  </bookViews>
  <sheets>
    <sheet name="BOG_Appendix 1" sheetId="1" r:id="rId1"/>
    <sheet name="Sheet2" sheetId="2" r:id="rId2"/>
    <sheet name="Sheet3" sheetId="3" r:id="rId3"/>
  </sheets>
  <externalReferences>
    <externalReference r:id="rId4"/>
    <externalReference r:id="rId5"/>
  </externalReferences>
  <definedNames>
    <definedName name="_xlnm.Print_Area" localSheetId="0">'BOG_Appendix 1'!$B$1:$L$58</definedName>
  </definedNames>
  <calcPr calcId="125725" refMode="R1C1" concurrentCalc="0"/>
</workbook>
</file>

<file path=xl/calcChain.xml><?xml version="1.0" encoding="utf-8"?>
<calcChain xmlns="http://schemas.openxmlformats.org/spreadsheetml/2006/main">
  <c r="K43" i="1"/>
  <c r="K37"/>
  <c r="K36"/>
  <c r="K35"/>
  <c r="K34"/>
  <c r="K33"/>
  <c r="K32"/>
  <c r="K31"/>
  <c r="K30"/>
  <c r="K29"/>
  <c r="K26"/>
  <c r="K25"/>
  <c r="K24"/>
  <c r="K23"/>
  <c r="K22"/>
  <c r="K13"/>
  <c r="K21"/>
  <c r="K20"/>
  <c r="K15"/>
  <c r="K17"/>
  <c r="K16"/>
  <c r="K41"/>
  <c r="G43"/>
  <c r="G41"/>
  <c r="G37"/>
  <c r="G36"/>
  <c r="G35"/>
  <c r="G34"/>
  <c r="G33"/>
  <c r="G32"/>
  <c r="G31"/>
  <c r="G30"/>
  <c r="G29"/>
  <c r="G26"/>
  <c r="G25"/>
  <c r="G24"/>
  <c r="G23"/>
  <c r="G22"/>
  <c r="G21"/>
  <c r="G20"/>
  <c r="G17"/>
  <c r="G16"/>
  <c r="G15"/>
  <c r="G13"/>
  <c r="J14"/>
  <c r="J19"/>
  <c r="J28"/>
  <c r="G14"/>
  <c r="G19"/>
  <c r="G28"/>
  <c r="G39"/>
  <c r="G45"/>
  <c r="K14"/>
  <c r="K19"/>
  <c r="K28"/>
  <c r="K39"/>
  <c r="K45"/>
  <c r="K49"/>
  <c r="G49"/>
  <c r="I47"/>
  <c r="I43"/>
  <c r="E43"/>
  <c r="E41"/>
  <c r="I37"/>
  <c r="E37"/>
  <c r="I36"/>
  <c r="E36"/>
  <c r="I35"/>
  <c r="E35"/>
  <c r="I34"/>
  <c r="E34"/>
  <c r="I33"/>
  <c r="E33"/>
  <c r="I32"/>
  <c r="E32"/>
  <c r="I31"/>
  <c r="E31"/>
  <c r="I30"/>
  <c r="E30"/>
  <c r="E29"/>
  <c r="I26"/>
  <c r="E26"/>
  <c r="I25"/>
  <c r="E25"/>
  <c r="I24"/>
  <c r="E24"/>
  <c r="I23"/>
  <c r="E23"/>
  <c r="I22"/>
  <c r="E22"/>
  <c r="I21"/>
  <c r="E21"/>
  <c r="E20"/>
  <c r="I17"/>
  <c r="E17"/>
  <c r="E16"/>
  <c r="I15"/>
  <c r="E15"/>
  <c r="I13"/>
  <c r="E13"/>
  <c r="E14"/>
  <c r="E28"/>
  <c r="E19"/>
  <c r="I16"/>
  <c r="I14"/>
  <c r="I20"/>
  <c r="I19"/>
  <c r="I29"/>
  <c r="I28"/>
  <c r="E39"/>
  <c r="E45"/>
  <c r="E49"/>
  <c r="I39"/>
  <c r="I45"/>
  <c r="I49"/>
</calcChain>
</file>

<file path=xl/sharedStrings.xml><?xml version="1.0" encoding="utf-8"?>
<sst xmlns="http://schemas.openxmlformats.org/spreadsheetml/2006/main" count="69" uniqueCount="64">
  <si>
    <t>Budget</t>
  </si>
  <si>
    <t>Item</t>
  </si>
  <si>
    <t>Actual</t>
  </si>
  <si>
    <t>A.</t>
  </si>
  <si>
    <t>B.</t>
  </si>
  <si>
    <t>Offices of the Directors</t>
  </si>
  <si>
    <t>Accountability Mechanism</t>
  </si>
  <si>
    <t>C.</t>
  </si>
  <si>
    <t>Salaries</t>
  </si>
  <si>
    <t>Benefits</t>
  </si>
  <si>
    <t>Relocation</t>
  </si>
  <si>
    <t>Consultants</t>
  </si>
  <si>
    <t>Representation</t>
  </si>
  <si>
    <t>D.</t>
  </si>
  <si>
    <t>Communications</t>
  </si>
  <si>
    <t>Library</t>
  </si>
  <si>
    <t>Insurance</t>
  </si>
  <si>
    <t xml:space="preserve">Depreciation </t>
  </si>
  <si>
    <t>Miscellaneous</t>
  </si>
  <si>
    <t>E.</t>
  </si>
  <si>
    <t>F.</t>
  </si>
  <si>
    <t xml:space="preserve"> </t>
  </si>
  <si>
    <t>G.</t>
  </si>
  <si>
    <t>a</t>
  </si>
  <si>
    <t>b</t>
  </si>
  <si>
    <t>c</t>
  </si>
  <si>
    <t>d</t>
  </si>
  <si>
    <t>H.</t>
  </si>
  <si>
    <t>I.</t>
  </si>
  <si>
    <t>Note: Numbers may not sum precisely because of rounding.</t>
  </si>
  <si>
    <t>Independent Evaluation</t>
  </si>
  <si>
    <t>e</t>
  </si>
  <si>
    <t xml:space="preserve">        …</t>
  </si>
  <si>
    <t xml:space="preserve">         …</t>
  </si>
  <si>
    <t xml:space="preserve">   …</t>
  </si>
  <si>
    <t>Staff development</t>
  </si>
  <si>
    <t>Business travel</t>
  </si>
  <si>
    <t>Office supplies</t>
  </si>
  <si>
    <t>Contractual services</t>
  </si>
  <si>
    <t>J.</t>
  </si>
  <si>
    <t>Office occupancy</t>
  </si>
  <si>
    <t xml:space="preserve">  Board of Governors</t>
  </si>
  <si>
    <t xml:space="preserve">  Board of Directors</t>
  </si>
  <si>
    <t xml:space="preserve">  Operational Expenses</t>
  </si>
  <si>
    <t xml:space="preserve">  Administrative Expenses</t>
  </si>
  <si>
    <t xml:space="preserve">  Total Before General Contingency</t>
  </si>
  <si>
    <t xml:space="preserve">  General Contingency </t>
  </si>
  <si>
    <t xml:space="preserve">  Net IAE</t>
  </si>
  <si>
    <t xml:space="preserve">  Carryover of IAE Budget</t>
  </si>
  <si>
    <t xml:space="preserve">  Net IAE after Carryover</t>
  </si>
  <si>
    <t>Equipment, maintenance, and support</t>
  </si>
  <si>
    <t>0</t>
  </si>
  <si>
    <t xml:space="preserve">  Fee Reimbursements</t>
  </si>
  <si>
    <t>This amount ($7,812,000) reflects the estimated total expenses apportioned for administering external grants excluding Japan trust funds during the year.</t>
  </si>
  <si>
    <t xml:space="preserve">In 2006, the Board of Directors approved the introduction of a budget carryover of up to 2% of the net IAE budget to the next year, beginning with the 2007 budget. Accordingly, $10.80 million (about 2% of the 2012 net IAE budget) has been carried over to 2013. </t>
  </si>
  <si>
    <t>($ thousand)</t>
  </si>
  <si>
    <r>
      <t>After Transfers</t>
    </r>
    <r>
      <rPr>
        <vertAlign val="superscript"/>
        <sz val="9"/>
        <rFont val="Arial"/>
        <family val="2"/>
      </rPr>
      <t>a</t>
    </r>
  </si>
  <si>
    <r>
      <rPr>
        <sz val="8"/>
        <rFont val="Calibri"/>
        <family val="2"/>
      </rPr>
      <t>…</t>
    </r>
    <r>
      <rPr>
        <sz val="8"/>
        <rFont val="Arial"/>
        <family val="2"/>
      </rPr>
      <t xml:space="preserve"> = not available or not calculated, ( ) = negative, IAE = internal administrative expenses.</t>
    </r>
  </si>
  <si>
    <t>Transfers were made between budget items without exceeding the original amount of each category to meet overruns within the same budget category. Transfers were also made from general contingency to meet overruns in the Offices of the Directors ($394,000) and 
the Independent Evaluation Department (IED) ($565,000).</t>
  </si>
  <si>
    <t xml:space="preserve">Includes $312,000 in expenses associated with the Japan Special Fund. Excludes the following adjustments incorporated in the financial statements to comply with the Generally Accepted Accounting Principles, and recording and reporting requirements: (i) post-retirement medical benefits ($36,445,000); (ii) actuarial assessment of costs associated with pension benefit obligations ($73,055,000); (iii) expenses charged to the budget carryover ($3,053,000); (iv) accumulated compensated absences ($2,506,000); (v) accrued resettlement and repatriation allowances ($308,000) and severance payments ($559,000); and (vi) other miscellaneous adjustments ($243,000). The total adjusted administrative expenses of $634,519,000 reflected in the financial statements are allocated as ordinary capital resources, $351,144,000; the Asian Development Fund, $283,063,000; and the Japan Special Fund, $312,000.  </t>
  </si>
  <si>
    <t>Net IAE budget for 2013 consists of $10,370,000 for IED and $566,234,000 for ADB excluding IED.</t>
  </si>
  <si>
    <t>Summary of Internal Administrative Expenses—2012 and Budget for 2013</t>
  </si>
  <si>
    <t>Budget 
2013</t>
  </si>
  <si>
    <t>www.adb.org/ar2012</t>
  </si>
</sst>
</file>

<file path=xl/styles.xml><?xml version="1.0" encoding="utf-8"?>
<styleSheet xmlns="http://schemas.openxmlformats.org/spreadsheetml/2006/main">
  <numFmts count="3">
    <numFmt numFmtId="43" formatCode="_(* #,##0.00_);_(* \(#,##0.00\);_(* &quot;-&quot;??_);_(@_)"/>
    <numFmt numFmtId="164" formatCode="_(* #,##0_);_(* \(#,##0\);_(* &quot;-&quot;??_);_(@_)"/>
    <numFmt numFmtId="165" formatCode="#0.00"/>
  </numFmts>
  <fonts count="20">
    <font>
      <sz val="11"/>
      <name val="Arial"/>
    </font>
    <font>
      <sz val="11"/>
      <name val="Arial"/>
      <family val="2"/>
    </font>
    <font>
      <sz val="8.5"/>
      <name val="Arial"/>
      <family val="2"/>
    </font>
    <font>
      <b/>
      <sz val="10"/>
      <name val="Arial"/>
      <family val="2"/>
    </font>
    <font>
      <vertAlign val="superscript"/>
      <sz val="10"/>
      <name val="Arial"/>
      <family val="2"/>
    </font>
    <font>
      <sz val="8"/>
      <name val="Arial"/>
      <family val="2"/>
    </font>
    <font>
      <sz val="10"/>
      <name val="Arial"/>
      <family val="2"/>
    </font>
    <font>
      <b/>
      <vertAlign val="superscript"/>
      <sz val="10"/>
      <name val="Arial"/>
      <family val="2"/>
    </font>
    <font>
      <vertAlign val="superscript"/>
      <sz val="9"/>
      <name val="Arial"/>
      <family val="2"/>
    </font>
    <font>
      <sz val="9"/>
      <name val="Arial"/>
      <family val="2"/>
    </font>
    <font>
      <b/>
      <sz val="11"/>
      <name val="Arial"/>
      <family val="2"/>
    </font>
    <font>
      <b/>
      <sz val="11"/>
      <color rgb="FF00A7E1"/>
      <name val="Arial"/>
      <family val="2"/>
    </font>
    <font>
      <sz val="11"/>
      <color rgb="FF00A7E1"/>
      <name val="Arial"/>
      <family val="2"/>
    </font>
    <font>
      <sz val="7"/>
      <color rgb="FFC00000"/>
      <name val="Arial"/>
      <family val="2"/>
    </font>
    <font>
      <sz val="8"/>
      <name val="Calibri"/>
      <family val="2"/>
    </font>
    <font>
      <b/>
      <sz val="8"/>
      <name val="Arial"/>
      <family val="2"/>
    </font>
    <font>
      <vertAlign val="superscript"/>
      <sz val="8"/>
      <name val="Arial"/>
      <family val="2"/>
    </font>
    <font>
      <b/>
      <sz val="9"/>
      <name val="Arial"/>
      <family val="2"/>
    </font>
    <font>
      <u/>
      <sz val="10"/>
      <color theme="10"/>
      <name val="Arial"/>
      <family val="2"/>
    </font>
    <font>
      <u/>
      <sz val="10"/>
      <color rgb="FF0000FF"/>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bottom style="thin">
        <color indexed="8"/>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6" fillId="0" borderId="0"/>
    <xf numFmtId="0" fontId="18" fillId="0" borderId="0" applyNumberFormat="0" applyFill="0" applyBorder="0" applyAlignment="0" applyProtection="0"/>
  </cellStyleXfs>
  <cellXfs count="105">
    <xf numFmtId="0" fontId="0" fillId="0" borderId="0" xfId="0"/>
    <xf numFmtId="0" fontId="2" fillId="0" borderId="0" xfId="0" applyFont="1"/>
    <xf numFmtId="0" fontId="2" fillId="0" borderId="0" xfId="0" applyFont="1" applyBorder="1"/>
    <xf numFmtId="37" fontId="2" fillId="0" borderId="0" xfId="0" applyNumberFormat="1" applyFont="1" applyBorder="1" applyProtection="1"/>
    <xf numFmtId="0" fontId="2" fillId="0" borderId="0" xfId="0" applyFont="1" applyAlignment="1" applyProtection="1">
      <alignment horizontal="left"/>
    </xf>
    <xf numFmtId="0" fontId="3" fillId="0" borderId="0" xfId="0" applyFont="1" applyFill="1" applyBorder="1" applyAlignment="1" applyProtection="1">
      <alignment horizontal="left"/>
    </xf>
    <xf numFmtId="37" fontId="3" fillId="0" borderId="0" xfId="0" applyNumberFormat="1" applyFont="1" applyFill="1" applyBorder="1" applyProtection="1"/>
    <xf numFmtId="0" fontId="3" fillId="0" borderId="0" xfId="0" applyFont="1" applyFill="1" applyBorder="1"/>
    <xf numFmtId="0" fontId="4" fillId="0" borderId="0" xfId="0" applyFont="1" applyFill="1" applyBorder="1" applyAlignment="1" applyProtection="1">
      <alignment horizontal="left"/>
    </xf>
    <xf numFmtId="0" fontId="6" fillId="0" borderId="0" xfId="0" applyFont="1"/>
    <xf numFmtId="0" fontId="3" fillId="0" borderId="0" xfId="0" applyFont="1" applyBorder="1"/>
    <xf numFmtId="0" fontId="3" fillId="0" borderId="1" xfId="0" applyFont="1" applyBorder="1"/>
    <xf numFmtId="0" fontId="6" fillId="0" borderId="1" xfId="0" applyFont="1" applyBorder="1"/>
    <xf numFmtId="0" fontId="3" fillId="0" borderId="0" xfId="0" applyFont="1" applyBorder="1" applyAlignment="1" applyProtection="1">
      <alignment horizontal="left"/>
    </xf>
    <xf numFmtId="0" fontId="6" fillId="0" borderId="0" xfId="0" applyFont="1" applyAlignment="1" applyProtection="1">
      <alignment horizontal="left"/>
    </xf>
    <xf numFmtId="0" fontId="6" fillId="0" borderId="0" xfId="0" applyFont="1" applyAlignment="1">
      <alignment horizontal="left"/>
    </xf>
    <xf numFmtId="0" fontId="3" fillId="0" borderId="0" xfId="0" applyFont="1" applyAlignment="1" applyProtection="1">
      <alignment horizontal="left"/>
    </xf>
    <xf numFmtId="0" fontId="3" fillId="0" borderId="2" xfId="0" applyFont="1" applyFill="1" applyBorder="1" applyAlignment="1" applyProtection="1">
      <alignment horizontal="left"/>
    </xf>
    <xf numFmtId="0" fontId="8" fillId="0" borderId="0" xfId="0" applyFont="1" applyFill="1" applyBorder="1" applyAlignment="1" applyProtection="1">
      <alignment horizontal="left"/>
    </xf>
    <xf numFmtId="0" fontId="3" fillId="0" borderId="0" xfId="0" applyFont="1" applyBorder="1" applyAlignment="1">
      <alignment horizontal="left"/>
    </xf>
    <xf numFmtId="0" fontId="8" fillId="0" borderId="0" xfId="0" applyFont="1" applyAlignment="1">
      <alignment horizontal="left"/>
    </xf>
    <xf numFmtId="164" fontId="2" fillId="0" borderId="0" xfId="0" applyNumberFormat="1" applyFont="1"/>
    <xf numFmtId="0" fontId="2" fillId="0" borderId="0" xfId="0" applyFont="1" applyFill="1"/>
    <xf numFmtId="43" fontId="2" fillId="0" borderId="0" xfId="0" applyNumberFormat="1" applyFont="1"/>
    <xf numFmtId="164" fontId="3" fillId="0" borderId="0" xfId="1" quotePrefix="1" applyNumberFormat="1" applyFont="1" applyBorder="1" applyAlignment="1" applyProtection="1">
      <alignment horizontal="right"/>
    </xf>
    <xf numFmtId="0" fontId="9" fillId="0" borderId="0" xfId="0" applyFont="1" applyAlignment="1" applyProtection="1">
      <alignment horizontal="left"/>
    </xf>
    <xf numFmtId="0" fontId="9" fillId="0" borderId="0" xfId="0" applyFont="1"/>
    <xf numFmtId="37" fontId="9" fillId="0" borderId="0" xfId="0" applyNumberFormat="1" applyFont="1" applyBorder="1" applyProtection="1"/>
    <xf numFmtId="0" fontId="9" fillId="0" borderId="0" xfId="0" applyFont="1" applyBorder="1"/>
    <xf numFmtId="37" fontId="2" fillId="0" borderId="0" xfId="0" applyNumberFormat="1" applyFont="1"/>
    <xf numFmtId="37" fontId="6" fillId="0" borderId="0" xfId="0" applyNumberFormat="1" applyFont="1" applyFill="1" applyBorder="1" applyAlignment="1" applyProtection="1">
      <alignment horizontal="center"/>
    </xf>
    <xf numFmtId="164" fontId="3" fillId="0" borderId="0" xfId="1" applyNumberFormat="1" applyFont="1" applyBorder="1" applyAlignment="1" applyProtection="1">
      <alignment horizontal="center"/>
    </xf>
    <xf numFmtId="164" fontId="6" fillId="0" borderId="0" xfId="1" applyNumberFormat="1" applyFont="1" applyAlignment="1" applyProtection="1">
      <alignment horizontal="center"/>
    </xf>
    <xf numFmtId="164" fontId="6" fillId="0" borderId="0" xfId="1" applyNumberFormat="1" applyFont="1" applyAlignment="1">
      <alignment horizontal="center"/>
    </xf>
    <xf numFmtId="164" fontId="3" fillId="0" borderId="0" xfId="1" applyNumberFormat="1" applyFont="1" applyAlignment="1" applyProtection="1">
      <alignment horizontal="center"/>
    </xf>
    <xf numFmtId="164" fontId="3" fillId="0" borderId="0" xfId="1" applyNumberFormat="1" applyFont="1" applyAlignment="1">
      <alignment horizontal="center"/>
    </xf>
    <xf numFmtId="164" fontId="3" fillId="0" borderId="2" xfId="1" applyNumberFormat="1" applyFont="1" applyFill="1" applyBorder="1" applyAlignment="1" applyProtection="1">
      <alignment horizontal="center"/>
    </xf>
    <xf numFmtId="164" fontId="3" fillId="0" borderId="0" xfId="1" applyNumberFormat="1" applyFont="1" applyFill="1" applyBorder="1" applyAlignment="1" applyProtection="1">
      <alignment horizontal="center"/>
    </xf>
    <xf numFmtId="164" fontId="9" fillId="0" borderId="0" xfId="1" applyNumberFormat="1" applyFont="1" applyBorder="1" applyAlignment="1" applyProtection="1">
      <alignment horizontal="center"/>
    </xf>
    <xf numFmtId="164" fontId="2" fillId="0" borderId="0" xfId="1" applyNumberFormat="1" applyFont="1" applyBorder="1" applyAlignment="1" applyProtection="1">
      <alignment horizontal="center"/>
    </xf>
    <xf numFmtId="164" fontId="2" fillId="0" borderId="0" xfId="1" applyNumberFormat="1" applyFont="1" applyAlignment="1">
      <alignment horizontal="center"/>
    </xf>
    <xf numFmtId="164" fontId="3" fillId="0" borderId="0" xfId="1" applyNumberFormat="1" applyFont="1" applyBorder="1" applyAlignment="1" applyProtection="1"/>
    <xf numFmtId="164" fontId="8" fillId="0" borderId="0" xfId="1" applyNumberFormat="1" applyFont="1" applyBorder="1" applyAlignment="1" applyProtection="1"/>
    <xf numFmtId="0" fontId="3" fillId="0" borderId="0" xfId="0" applyFont="1" applyBorder="1" applyAlignment="1"/>
    <xf numFmtId="37" fontId="3" fillId="0" borderId="0" xfId="0" applyNumberFormat="1" applyFont="1" applyBorder="1" applyAlignment="1" applyProtection="1"/>
    <xf numFmtId="164" fontId="6" fillId="0" borderId="0" xfId="1" applyNumberFormat="1" applyFont="1" applyAlignment="1" applyProtection="1"/>
    <xf numFmtId="0" fontId="6" fillId="0" borderId="0" xfId="0" applyFont="1" applyAlignment="1"/>
    <xf numFmtId="37" fontId="6" fillId="0" borderId="0" xfId="0" applyNumberFormat="1" applyFont="1" applyAlignment="1" applyProtection="1"/>
    <xf numFmtId="164" fontId="6" fillId="0" borderId="0" xfId="1" applyNumberFormat="1" applyFont="1" applyAlignment="1"/>
    <xf numFmtId="0" fontId="3" fillId="0" borderId="0" xfId="0" applyFont="1" applyAlignment="1"/>
    <xf numFmtId="164" fontId="3" fillId="0" borderId="0" xfId="1" applyNumberFormat="1" applyFont="1" applyAlignment="1" applyProtection="1"/>
    <xf numFmtId="0" fontId="7" fillId="0" borderId="0" xfId="0" applyFont="1" applyBorder="1" applyAlignment="1"/>
    <xf numFmtId="37" fontId="3" fillId="0" borderId="0" xfId="0" applyNumberFormat="1" applyFont="1" applyAlignment="1" applyProtection="1"/>
    <xf numFmtId="164" fontId="3" fillId="0" borderId="0" xfId="1" applyNumberFormat="1" applyFont="1" applyAlignment="1"/>
    <xf numFmtId="164" fontId="3" fillId="0" borderId="2" xfId="1" applyNumberFormat="1" applyFont="1" applyFill="1" applyBorder="1" applyAlignment="1" applyProtection="1"/>
    <xf numFmtId="164" fontId="3" fillId="0" borderId="0" xfId="1" applyNumberFormat="1" applyFont="1" applyFill="1" applyBorder="1" applyAlignment="1" applyProtection="1"/>
    <xf numFmtId="0" fontId="2" fillId="0" borderId="3" xfId="0" applyFont="1" applyBorder="1"/>
    <xf numFmtId="0" fontId="12" fillId="0" borderId="0" xfId="0" applyFont="1" applyAlignment="1"/>
    <xf numFmtId="0" fontId="13" fillId="0" borderId="0" xfId="0" applyFont="1" applyAlignment="1">
      <alignment horizontal="right"/>
    </xf>
    <xf numFmtId="0" fontId="16" fillId="2" borderId="0" xfId="0" applyFont="1" applyFill="1" applyBorder="1" applyAlignment="1" applyProtection="1">
      <alignment horizontal="left" vertical="top"/>
    </xf>
    <xf numFmtId="0" fontId="16" fillId="2" borderId="0" xfId="0" applyFont="1" applyFill="1" applyAlignment="1" applyProtection="1">
      <alignment horizontal="left" vertical="top"/>
    </xf>
    <xf numFmtId="0" fontId="5" fillId="0" borderId="0" xfId="0" applyFont="1" applyAlignment="1">
      <alignment horizontal="left" vertical="top"/>
    </xf>
    <xf numFmtId="0" fontId="5" fillId="2" borderId="0" xfId="0" applyFont="1" applyFill="1" applyBorder="1" applyAlignment="1" applyProtection="1">
      <alignment horizontal="left" vertical="top"/>
    </xf>
    <xf numFmtId="0" fontId="15" fillId="2" borderId="0" xfId="0" applyFont="1" applyFill="1" applyBorder="1" applyAlignment="1" applyProtection="1">
      <alignment horizontal="left" vertical="top"/>
    </xf>
    <xf numFmtId="37" fontId="15" fillId="2" borderId="0" xfId="0" applyNumberFormat="1" applyFont="1" applyFill="1" applyBorder="1" applyAlignment="1" applyProtection="1">
      <alignment vertical="top"/>
    </xf>
    <xf numFmtId="0" fontId="15" fillId="2" borderId="0" xfId="0" applyFont="1" applyFill="1" applyBorder="1" applyAlignment="1">
      <alignment vertical="top"/>
    </xf>
    <xf numFmtId="164" fontId="15" fillId="2" borderId="0" xfId="1" applyNumberFormat="1" applyFont="1" applyFill="1" applyBorder="1" applyAlignment="1" applyProtection="1">
      <alignment horizontal="center" vertical="top"/>
    </xf>
    <xf numFmtId="0" fontId="5" fillId="0" borderId="0" xfId="0" applyFont="1" applyAlignment="1">
      <alignment vertical="top"/>
    </xf>
    <xf numFmtId="0" fontId="5" fillId="0" borderId="0" xfId="0" applyFont="1" applyFill="1" applyAlignment="1">
      <alignment vertical="top"/>
    </xf>
    <xf numFmtId="37" fontId="5" fillId="0" borderId="0" xfId="0" applyNumberFormat="1" applyFont="1" applyFill="1" applyBorder="1" applyAlignment="1" applyProtection="1">
      <alignment horizontal="left" vertical="top"/>
    </xf>
    <xf numFmtId="0" fontId="15" fillId="0" borderId="0" xfId="0" applyFont="1" applyFill="1" applyBorder="1" applyAlignment="1" applyProtection="1">
      <alignment horizontal="left" vertical="top"/>
    </xf>
    <xf numFmtId="37" fontId="15" fillId="0" borderId="0" xfId="0" applyNumberFormat="1" applyFont="1" applyFill="1" applyBorder="1" applyAlignment="1" applyProtection="1">
      <alignment horizontal="left" vertical="top"/>
    </xf>
    <xf numFmtId="0" fontId="15" fillId="0" borderId="0" xfId="0" applyFont="1" applyFill="1" applyBorder="1" applyAlignment="1">
      <alignment horizontal="left" vertical="top"/>
    </xf>
    <xf numFmtId="164" fontId="15" fillId="0" borderId="0" xfId="1" applyNumberFormat="1" applyFont="1" applyFill="1" applyBorder="1" applyAlignment="1" applyProtection="1">
      <alignment horizontal="center" vertical="top"/>
    </xf>
    <xf numFmtId="0" fontId="16" fillId="0" borderId="0" xfId="0" applyFont="1" applyFill="1" applyBorder="1" applyAlignment="1" applyProtection="1">
      <alignment horizontal="left" vertical="top"/>
    </xf>
    <xf numFmtId="0" fontId="3" fillId="0" borderId="3" xfId="0" applyFont="1" applyFill="1" applyBorder="1" applyAlignment="1" applyProtection="1">
      <alignment horizontal="left"/>
    </xf>
    <xf numFmtId="37" fontId="3" fillId="0" borderId="3" xfId="0" applyNumberFormat="1" applyFont="1" applyFill="1" applyBorder="1" applyProtection="1"/>
    <xf numFmtId="0" fontId="3" fillId="0" borderId="3" xfId="0" applyFont="1" applyFill="1" applyBorder="1"/>
    <xf numFmtId="164" fontId="3" fillId="0" borderId="3" xfId="1" applyNumberFormat="1" applyFont="1" applyFill="1" applyBorder="1" applyAlignment="1" applyProtection="1">
      <alignment horizontal="center"/>
    </xf>
    <xf numFmtId="0" fontId="4" fillId="0" borderId="3" xfId="0" applyFont="1" applyFill="1" applyBorder="1" applyAlignment="1" applyProtection="1">
      <alignment horizontal="left"/>
    </xf>
    <xf numFmtId="0" fontId="10" fillId="0" borderId="0" xfId="0" applyFont="1" applyAlignment="1">
      <alignment horizontal="center"/>
    </xf>
    <xf numFmtId="164" fontId="3" fillId="0" borderId="0" xfId="1" applyNumberFormat="1" applyFont="1" applyBorder="1" applyAlignment="1" applyProtection="1">
      <alignment horizontal="left"/>
    </xf>
    <xf numFmtId="164" fontId="6" fillId="0" borderId="0" xfId="1" applyNumberFormat="1" applyFont="1" applyAlignment="1" applyProtection="1">
      <alignment horizontal="left"/>
    </xf>
    <xf numFmtId="164" fontId="6" fillId="0" borderId="0" xfId="1" applyNumberFormat="1" applyFont="1" applyAlignment="1">
      <alignment horizontal="left"/>
    </xf>
    <xf numFmtId="164" fontId="3" fillId="0" borderId="0" xfId="1" applyNumberFormat="1" applyFont="1" applyAlignment="1" applyProtection="1">
      <alignment horizontal="left"/>
    </xf>
    <xf numFmtId="164" fontId="3" fillId="0" borderId="0" xfId="1" quotePrefix="1" applyNumberFormat="1" applyFont="1" applyBorder="1" applyAlignment="1" applyProtection="1">
      <alignment horizontal="left"/>
    </xf>
    <xf numFmtId="164" fontId="3" fillId="0" borderId="0" xfId="1" applyNumberFormat="1" applyFont="1" applyAlignment="1">
      <alignment horizontal="left"/>
    </xf>
    <xf numFmtId="164" fontId="3" fillId="0" borderId="2" xfId="1" applyNumberFormat="1" applyFont="1" applyFill="1" applyBorder="1" applyAlignment="1" applyProtection="1">
      <alignment horizontal="left"/>
    </xf>
    <xf numFmtId="164" fontId="3" fillId="0" borderId="0" xfId="1" applyNumberFormat="1" applyFont="1" applyFill="1" applyBorder="1" applyAlignment="1" applyProtection="1">
      <alignment horizontal="left"/>
    </xf>
    <xf numFmtId="37" fontId="6" fillId="0" borderId="0" xfId="0" applyNumberFormat="1" applyFont="1" applyFill="1" applyBorder="1" applyAlignment="1" applyProtection="1">
      <alignment horizontal="left"/>
    </xf>
    <xf numFmtId="0" fontId="9" fillId="0" borderId="0" xfId="2" applyFont="1" applyFill="1" applyBorder="1"/>
    <xf numFmtId="165" fontId="9" fillId="0" borderId="0" xfId="2" applyNumberFormat="1" applyFont="1" applyFill="1" applyBorder="1"/>
    <xf numFmtId="0" fontId="11" fillId="0" borderId="0" xfId="2" applyFont="1" applyFill="1" applyBorder="1"/>
    <xf numFmtId="0" fontId="17" fillId="0" borderId="0" xfId="2" applyFont="1" applyFill="1" applyBorder="1"/>
    <xf numFmtId="165" fontId="17" fillId="0" borderId="0" xfId="2" applyNumberFormat="1" applyFont="1" applyFill="1" applyBorder="1"/>
    <xf numFmtId="0" fontId="19" fillId="0" borderId="0" xfId="3" applyFont="1" applyFill="1" applyBorder="1"/>
    <xf numFmtId="0" fontId="5" fillId="0" borderId="0" xfId="3" applyFont="1" applyFill="1" applyBorder="1"/>
    <xf numFmtId="0" fontId="5" fillId="2" borderId="0" xfId="0" applyFont="1" applyFill="1" applyAlignment="1">
      <alignment horizontal="left" vertical="top" wrapText="1"/>
    </xf>
    <xf numFmtId="0" fontId="6" fillId="0" borderId="1" xfId="0" applyFont="1" applyBorder="1" applyAlignment="1" applyProtection="1">
      <alignment horizontal="left"/>
    </xf>
    <xf numFmtId="0" fontId="5" fillId="2" borderId="0" xfId="0" applyFont="1" applyFill="1" applyBorder="1" applyAlignment="1" applyProtection="1">
      <alignment horizontal="left" vertical="top" wrapText="1"/>
    </xf>
    <xf numFmtId="0" fontId="11" fillId="0" borderId="0" xfId="0" applyFont="1" applyAlignment="1"/>
    <xf numFmtId="0" fontId="3" fillId="0" borderId="1" xfId="0" applyFont="1" applyBorder="1" applyAlignment="1">
      <alignment horizontal="center" wrapText="1"/>
    </xf>
    <xf numFmtId="0" fontId="3" fillId="0" borderId="4" xfId="0" applyFont="1" applyBorder="1" applyAlignment="1" applyProtection="1">
      <alignment horizontal="center"/>
    </xf>
    <xf numFmtId="0" fontId="3" fillId="0" borderId="4" xfId="0" applyFont="1" applyBorder="1" applyAlignment="1" applyProtection="1">
      <alignment horizontal="center" wrapText="1"/>
    </xf>
    <xf numFmtId="164" fontId="3" fillId="0" borderId="1" xfId="1" applyNumberFormat="1" applyFont="1" applyBorder="1" applyAlignment="1" applyProtection="1">
      <alignment horizontal="center"/>
    </xf>
  </cellXfs>
  <cellStyles count="4">
    <cellStyle name="Comma" xfId="1" builtinId="3"/>
    <cellStyle name="Hyperlink" xfId="3" builtinId="8"/>
    <cellStyle name="Normal" xfId="0" builtinId="0"/>
    <cellStyle name="Normal 2 2" xfId="2"/>
  </cellStyles>
  <dxfs count="0"/>
  <tableStyles count="0" defaultTableStyle="TableStyleMedium9" defaultPivotStyle="PivotStyleLight16"/>
  <colors>
    <mruColors>
      <color rgb="FF00A7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adb.org/ar2012"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24184</xdr:colOff>
      <xdr:row>0</xdr:row>
      <xdr:rowOff>30042</xdr:rowOff>
    </xdr:from>
    <xdr:to>
      <xdr:col>3</xdr:col>
      <xdr:colOff>98262</xdr:colOff>
      <xdr:row>3</xdr:row>
      <xdr:rowOff>142289</xdr:rowOff>
    </xdr:to>
    <xdr:pic>
      <xdr:nvPicPr>
        <xdr:cNvPr id="54" name="Picture 5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24234" y="30042"/>
          <a:ext cx="436028" cy="569447"/>
        </a:xfrm>
        <a:prstGeom prst="rect">
          <a:avLst/>
        </a:prstGeom>
      </xdr:spPr>
    </xdr:pic>
    <xdr:clientData/>
  </xdr:twoCellAnchor>
  <xdr:twoCellAnchor>
    <xdr:from>
      <xdr:col>3</xdr:col>
      <xdr:colOff>145745</xdr:colOff>
      <xdr:row>0</xdr:row>
      <xdr:rowOff>30042</xdr:rowOff>
    </xdr:from>
    <xdr:to>
      <xdr:col>8</xdr:col>
      <xdr:colOff>828675</xdr:colOff>
      <xdr:row>4</xdr:row>
      <xdr:rowOff>44185</xdr:rowOff>
    </xdr:to>
    <xdr:sp macro="" textlink="">
      <xdr:nvSpPr>
        <xdr:cNvPr id="55" name="TextBox 54"/>
        <xdr:cNvSpPr txBox="1"/>
      </xdr:nvSpPr>
      <xdr:spPr>
        <a:xfrm>
          <a:off x="907745" y="30042"/>
          <a:ext cx="5102530" cy="623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2012</a:t>
          </a:r>
        </a:p>
        <a:p>
          <a:pPr algn="l"/>
          <a:r>
            <a:rPr lang="en-US" sz="1000" baseline="0">
              <a:latin typeface="Arial" pitchFamily="34" charset="0"/>
              <a:cs typeface="Arial" pitchFamily="34" charset="0"/>
            </a:rPr>
            <a:t>Advancing Regional Cooperation and Integration in Asia and the Pacific</a:t>
          </a:r>
        </a:p>
        <a:p>
          <a:pPr algn="l"/>
          <a:endParaRPr lang="en-US" sz="1000">
            <a:latin typeface="Arial" pitchFamily="34" charset="0"/>
            <a:cs typeface="Arial" pitchFamily="34" charset="0"/>
          </a:endParaRPr>
        </a:p>
        <a:p>
          <a:pPr algn="l"/>
          <a:r>
            <a:rPr lang="en-US" sz="600" i="1">
              <a:latin typeface="Arial" pitchFamily="34" charset="0"/>
              <a:cs typeface="Arial" pitchFamily="34" charset="0"/>
            </a:rPr>
            <a:t>Keywords: internal administrative expenses, budget, administrative expenses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20Budget/O.%20Year-end%20Reports/Report%20to%20BOD/Appendixes%201-5/BOD-%20Appendix%201%20-%202012%20Budget%20and%20IAE%20Actu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3%20Budget/F.%20IAE%20and%20Departmental%20Budget%20Profiles/13B_IAE%20SUMMA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D_Appendix 1"/>
      <sheetName val="Recon with FS"/>
    </sheetNames>
    <sheetDataSet>
      <sheetData sheetId="0">
        <row r="10">
          <cell r="E10">
            <v>1156</v>
          </cell>
          <cell r="G10">
            <v>1156</v>
          </cell>
          <cell r="K10">
            <v>811.04006000000004</v>
          </cell>
        </row>
        <row r="13">
          <cell r="E13">
            <v>16174</v>
          </cell>
          <cell r="G13">
            <v>16568</v>
          </cell>
          <cell r="K13">
            <v>16567.916099999999</v>
          </cell>
        </row>
        <row r="14">
          <cell r="E14">
            <v>3277</v>
          </cell>
          <cell r="G14">
            <v>3277</v>
          </cell>
          <cell r="K14">
            <v>2413.53802</v>
          </cell>
        </row>
        <row r="15">
          <cell r="E15">
            <v>9880</v>
          </cell>
          <cell r="G15">
            <v>10445</v>
          </cell>
          <cell r="K15">
            <v>10445.499159999999</v>
          </cell>
        </row>
        <row r="18">
          <cell r="E18">
            <v>211042</v>
          </cell>
          <cell r="G18">
            <v>200665</v>
          </cell>
          <cell r="K18">
            <v>200665.34072000001</v>
          </cell>
        </row>
        <row r="19">
          <cell r="E19">
            <v>124706</v>
          </cell>
          <cell r="G19">
            <v>142218</v>
          </cell>
          <cell r="K19">
            <v>142217.66318999999</v>
          </cell>
        </row>
        <row r="20">
          <cell r="E20">
            <v>6786</v>
          </cell>
          <cell r="G20">
            <v>6607</v>
          </cell>
          <cell r="K20">
            <v>5773.9942000000001</v>
          </cell>
        </row>
        <row r="21">
          <cell r="E21">
            <v>8349.9999100000005</v>
          </cell>
          <cell r="G21">
            <v>7115</v>
          </cell>
          <cell r="K21">
            <v>5689.3643500000017</v>
          </cell>
        </row>
        <row r="22">
          <cell r="E22">
            <v>30465</v>
          </cell>
          <cell r="G22">
            <v>24060</v>
          </cell>
          <cell r="K22">
            <v>24060.298789999993</v>
          </cell>
        </row>
        <row r="23">
          <cell r="E23">
            <v>32399</v>
          </cell>
          <cell r="G23">
            <v>33086</v>
          </cell>
          <cell r="K23">
            <v>30096.417619999967</v>
          </cell>
        </row>
        <row r="24">
          <cell r="E24">
            <v>502</v>
          </cell>
          <cell r="G24">
            <v>499</v>
          </cell>
          <cell r="K24">
            <v>374.82065000000017</v>
          </cell>
        </row>
        <row r="28">
          <cell r="E28">
            <v>9545</v>
          </cell>
          <cell r="G28">
            <v>8448</v>
          </cell>
          <cell r="K28">
            <v>8395.379240000002</v>
          </cell>
        </row>
        <row r="29">
          <cell r="E29">
            <v>27867</v>
          </cell>
          <cell r="G29">
            <v>27880</v>
          </cell>
          <cell r="K29">
            <v>27715.909140000018</v>
          </cell>
        </row>
        <row r="30">
          <cell r="E30">
            <v>1525</v>
          </cell>
          <cell r="G30">
            <v>1384</v>
          </cell>
          <cell r="K30">
            <v>1383.96495</v>
          </cell>
        </row>
        <row r="31">
          <cell r="E31">
            <v>2163</v>
          </cell>
          <cell r="G31">
            <v>2109</v>
          </cell>
          <cell r="K31">
            <v>1675.4464199999998</v>
          </cell>
        </row>
        <row r="32">
          <cell r="E32">
            <v>8114</v>
          </cell>
          <cell r="G32">
            <v>8387</v>
          </cell>
          <cell r="K32">
            <v>8213.687649999998</v>
          </cell>
        </row>
        <row r="33">
          <cell r="E33">
            <v>24770</v>
          </cell>
          <cell r="G33">
            <v>24907</v>
          </cell>
          <cell r="K33">
            <v>24143.415100000006</v>
          </cell>
        </row>
        <row r="34">
          <cell r="E34">
            <v>4590</v>
          </cell>
          <cell r="G34">
            <v>4223</v>
          </cell>
          <cell r="K34">
            <v>4102.2214500000018</v>
          </cell>
        </row>
        <row r="35">
          <cell r="E35">
            <v>22160</v>
          </cell>
          <cell r="G35">
            <v>23620</v>
          </cell>
          <cell r="K35">
            <v>23620.335820000011</v>
          </cell>
        </row>
        <row r="36">
          <cell r="E36">
            <v>979.00040000000001</v>
          </cell>
          <cell r="G36">
            <v>755</v>
          </cell>
          <cell r="K36">
            <v>740.07501000000002</v>
          </cell>
        </row>
        <row r="40">
          <cell r="E40">
            <v>5465</v>
          </cell>
          <cell r="G40">
            <v>4506</v>
          </cell>
        </row>
        <row r="42">
          <cell r="E42">
            <v>-7118</v>
          </cell>
          <cell r="G42">
            <v>-7118</v>
          </cell>
          <cell r="K42">
            <v>-7812</v>
          </cell>
        </row>
        <row r="46">
          <cell r="K46">
            <v>10800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BOG"/>
      <sheetName val="BOD"/>
      <sheetName val="dir bda"/>
      <sheetName val="bss"/>
      <sheetName val="ACCT MECH"/>
      <sheetName val="ocrp"/>
      <sheetName val="panel"/>
      <sheetName val="ospf"/>
      <sheetName val="IED"/>
      <sheetName val="OPER EXP"/>
      <sheetName val="is"/>
      <sheetName val="nsas"/>
      <sheetName val="Peso"/>
      <sheetName val="Check"/>
      <sheetName val="Sheet1"/>
    </sheetNames>
    <sheetDataSet>
      <sheetData sheetId="0">
        <row r="10">
          <cell r="O10">
            <v>2065000</v>
          </cell>
        </row>
        <row r="13">
          <cell r="O13">
            <v>17270000</v>
          </cell>
        </row>
        <row r="14">
          <cell r="O14">
            <v>2865000</v>
          </cell>
        </row>
        <row r="15">
          <cell r="O15">
            <v>10370000</v>
          </cell>
        </row>
        <row r="18">
          <cell r="O18">
            <v>221523000</v>
          </cell>
        </row>
        <row r="19">
          <cell r="O19">
            <v>132923000</v>
          </cell>
        </row>
        <row r="20">
          <cell r="O20">
            <v>6786000</v>
          </cell>
        </row>
        <row r="21">
          <cell r="O21">
            <v>7546000</v>
          </cell>
        </row>
        <row r="22">
          <cell r="O22">
            <v>29900000</v>
          </cell>
        </row>
        <row r="23">
          <cell r="O23">
            <v>34153000</v>
          </cell>
        </row>
        <row r="24">
          <cell r="O24">
            <v>510000</v>
          </cell>
        </row>
        <row r="27">
          <cell r="O27">
            <v>9644000</v>
          </cell>
        </row>
        <row r="28">
          <cell r="O28">
            <v>28907000</v>
          </cell>
        </row>
        <row r="29">
          <cell r="O29">
            <v>1589000</v>
          </cell>
        </row>
        <row r="30">
          <cell r="O30">
            <v>2080000</v>
          </cell>
        </row>
        <row r="31">
          <cell r="O31">
            <v>9078000</v>
          </cell>
        </row>
        <row r="32">
          <cell r="O32">
            <v>26892000</v>
          </cell>
        </row>
        <row r="33">
          <cell r="O33">
            <v>4668000</v>
          </cell>
        </row>
        <row r="34">
          <cell r="O34">
            <v>28967000</v>
          </cell>
        </row>
        <row r="35">
          <cell r="O35">
            <v>838000</v>
          </cell>
        </row>
        <row r="39">
          <cell r="O39">
            <v>5786000</v>
          </cell>
        </row>
        <row r="40">
          <cell r="O40">
            <v>-7756000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ar2012" TargetMode="External"/></Relationships>
</file>

<file path=xl/worksheets/sheet1.xml><?xml version="1.0" encoding="utf-8"?>
<worksheet xmlns="http://schemas.openxmlformats.org/spreadsheetml/2006/main" xmlns:r="http://schemas.openxmlformats.org/officeDocument/2006/relationships">
  <sheetPr>
    <pageSetUpPr fitToPage="1"/>
  </sheetPr>
  <dimension ref="B1:S61"/>
  <sheetViews>
    <sheetView showGridLines="0" tabSelected="1" zoomScale="115" zoomScaleNormal="115" zoomScalePageLayoutView="115" workbookViewId="0">
      <selection activeCell="G5" sqref="G5"/>
    </sheetView>
  </sheetViews>
  <sheetFormatPr defaultColWidth="10.875" defaultRowHeight="11.25"/>
  <cols>
    <col min="1" max="1" width="5.125" style="1" customWidth="1"/>
    <col min="2" max="2" width="1.875" style="1" customWidth="1"/>
    <col min="3" max="3" width="2.875" style="1" customWidth="1"/>
    <col min="4" max="4" width="32.625" style="1" customWidth="1"/>
    <col min="5" max="5" width="10.625" style="1" customWidth="1"/>
    <col min="6" max="6" width="1.375" style="1" customWidth="1"/>
    <col min="7" max="7" width="10.875" style="1" customWidth="1"/>
    <col min="8" max="8" width="1.375" style="1" customWidth="1"/>
    <col min="9" max="9" width="10.875" style="40" customWidth="1"/>
    <col min="10" max="10" width="1.375" style="1" customWidth="1"/>
    <col min="11" max="11" width="9.5" style="1" customWidth="1"/>
    <col min="12" max="12" width="1.5" style="1" customWidth="1"/>
    <col min="13" max="13" width="10.875" style="1"/>
    <col min="14" max="14" width="9.875" style="1" customWidth="1"/>
    <col min="15" max="15" width="12.625" style="1" customWidth="1"/>
    <col min="16" max="16" width="10.875" style="1"/>
    <col min="17" max="18" width="12.625" style="1" customWidth="1"/>
    <col min="19" max="16384" width="10.875" style="1"/>
  </cols>
  <sheetData>
    <row r="1" spans="2:13" ht="12" customHeight="1">
      <c r="B1" s="90"/>
      <c r="C1" s="90"/>
      <c r="D1" s="90"/>
      <c r="E1" s="91"/>
      <c r="F1" s="91"/>
      <c r="G1" s="91"/>
      <c r="H1" s="90"/>
      <c r="I1" s="90"/>
      <c r="J1" s="90"/>
      <c r="K1" s="90"/>
      <c r="L1" s="90"/>
    </row>
    <row r="2" spans="2:13" ht="12" customHeight="1">
      <c r="B2" s="92"/>
      <c r="C2" s="92"/>
      <c r="D2" s="93"/>
      <c r="E2" s="94"/>
      <c r="F2" s="94"/>
      <c r="G2" s="94"/>
      <c r="H2" s="90"/>
      <c r="I2" s="90"/>
      <c r="J2" s="90"/>
      <c r="K2" s="90"/>
      <c r="L2" s="90"/>
    </row>
    <row r="3" spans="2:13" ht="12" customHeight="1">
      <c r="B3" s="92"/>
      <c r="C3" s="92"/>
      <c r="D3" s="93"/>
      <c r="E3" s="94"/>
      <c r="F3" s="94"/>
      <c r="G3" s="94"/>
      <c r="H3" s="90"/>
      <c r="I3" s="90"/>
      <c r="J3" s="90"/>
      <c r="K3" s="90"/>
      <c r="L3" s="90"/>
    </row>
    <row r="4" spans="2:13" ht="12" customHeight="1">
      <c r="B4" s="92"/>
      <c r="C4" s="92"/>
      <c r="D4" s="93"/>
      <c r="E4" s="94"/>
      <c r="F4" s="94"/>
      <c r="G4" s="94"/>
      <c r="H4" s="90"/>
      <c r="I4" s="90"/>
      <c r="J4" s="90"/>
      <c r="K4" s="90"/>
      <c r="L4" s="90"/>
    </row>
    <row r="5" spans="2:13" ht="12" customHeight="1">
      <c r="B5" s="92"/>
      <c r="C5" s="92"/>
      <c r="D5" s="93"/>
      <c r="E5" s="94"/>
      <c r="F5" s="94"/>
      <c r="G5" s="94"/>
      <c r="H5" s="90"/>
      <c r="I5" s="90"/>
      <c r="J5" s="90"/>
      <c r="K5" s="90"/>
      <c r="L5" s="90"/>
    </row>
    <row r="6" spans="2:13" ht="12" customHeight="1">
      <c r="B6" s="96" t="s">
        <v>63</v>
      </c>
      <c r="C6" s="95"/>
      <c r="D6" s="93"/>
      <c r="E6" s="94"/>
      <c r="F6" s="94"/>
      <c r="G6" s="94"/>
      <c r="H6" s="90"/>
      <c r="I6" s="90"/>
      <c r="J6" s="90"/>
      <c r="K6" s="90"/>
      <c r="L6" s="90"/>
    </row>
    <row r="7" spans="2:13" ht="12" customHeight="1">
      <c r="B7" s="80"/>
      <c r="C7" s="80"/>
      <c r="D7" s="80"/>
      <c r="E7" s="80"/>
      <c r="F7" s="80"/>
      <c r="G7" s="80"/>
      <c r="H7" s="80"/>
      <c r="I7" s="80"/>
      <c r="J7" s="80"/>
      <c r="K7" s="80"/>
    </row>
    <row r="8" spans="2:13" ht="15">
      <c r="B8" s="100" t="s">
        <v>61</v>
      </c>
      <c r="C8" s="100"/>
      <c r="D8" s="100"/>
      <c r="E8" s="100"/>
      <c r="F8" s="100"/>
      <c r="G8" s="100"/>
      <c r="H8" s="100"/>
      <c r="I8" s="100"/>
      <c r="J8" s="100"/>
      <c r="K8" s="100"/>
    </row>
    <row r="9" spans="2:13" ht="14.25">
      <c r="B9" s="57" t="s">
        <v>55</v>
      </c>
      <c r="C9" s="57"/>
      <c r="D9" s="57"/>
      <c r="E9" s="57"/>
      <c r="F9" s="57"/>
      <c r="G9" s="57"/>
      <c r="H9" s="57"/>
      <c r="I9" s="57"/>
      <c r="J9" s="57"/>
      <c r="L9" s="58"/>
    </row>
    <row r="10" spans="2:13" ht="9.9499999999999993" customHeight="1">
      <c r="B10" s="98"/>
      <c r="C10" s="98"/>
      <c r="D10" s="98"/>
      <c r="E10" s="98"/>
      <c r="F10" s="98"/>
      <c r="G10" s="98"/>
      <c r="H10" s="98"/>
      <c r="I10" s="98"/>
      <c r="J10" s="98"/>
      <c r="K10" s="98"/>
    </row>
    <row r="11" spans="2:13" ht="14.65" customHeight="1">
      <c r="B11" s="9"/>
      <c r="C11" s="9"/>
      <c r="D11" s="9"/>
      <c r="E11" s="101">
        <v>2012</v>
      </c>
      <c r="F11" s="101"/>
      <c r="G11" s="101"/>
      <c r="H11" s="101"/>
      <c r="I11" s="101"/>
      <c r="J11" s="19"/>
      <c r="K11" s="10"/>
      <c r="L11" s="56"/>
    </row>
    <row r="12" spans="2:13" ht="26.25" customHeight="1">
      <c r="B12" s="11" t="s">
        <v>1</v>
      </c>
      <c r="C12" s="12"/>
      <c r="D12" s="12"/>
      <c r="E12" s="102" t="s">
        <v>0</v>
      </c>
      <c r="F12" s="102"/>
      <c r="G12" s="103" t="s">
        <v>56</v>
      </c>
      <c r="H12" s="103"/>
      <c r="I12" s="104" t="s">
        <v>2</v>
      </c>
      <c r="J12" s="104"/>
      <c r="K12" s="101" t="s">
        <v>62</v>
      </c>
      <c r="L12" s="101"/>
    </row>
    <row r="13" spans="2:13" ht="14.1" customHeight="1">
      <c r="B13" s="13" t="s">
        <v>3</v>
      </c>
      <c r="C13" s="13" t="s">
        <v>41</v>
      </c>
      <c r="D13" s="13"/>
      <c r="E13" s="81">
        <f>'[1]BOD_Appendix 1'!$E$10</f>
        <v>1156</v>
      </c>
      <c r="F13" s="41" t="s">
        <v>21</v>
      </c>
      <c r="G13" s="41">
        <f>'[1]BOD_Appendix 1'!$G$10</f>
        <v>1156</v>
      </c>
      <c r="H13" s="42"/>
      <c r="I13" s="31">
        <f>'[1]BOD_Appendix 1'!$K$10</f>
        <v>811.04006000000004</v>
      </c>
      <c r="J13" s="43"/>
      <c r="K13" s="44">
        <f>[2]SUMMARY!$O$10/1000</f>
        <v>2065</v>
      </c>
      <c r="M13" s="29"/>
    </row>
    <row r="14" spans="2:13" ht="14.1" customHeight="1">
      <c r="B14" s="13" t="s">
        <v>4</v>
      </c>
      <c r="C14" s="13" t="s">
        <v>42</v>
      </c>
      <c r="D14" s="13"/>
      <c r="E14" s="81">
        <f>SUM(E15:E17)</f>
        <v>29331</v>
      </c>
      <c r="F14" s="41"/>
      <c r="G14" s="41">
        <f>SUM(G15:G17)</f>
        <v>30290</v>
      </c>
      <c r="H14" s="41"/>
      <c r="I14" s="31">
        <f>SUM(I15:I17)</f>
        <v>29426.953279999998</v>
      </c>
      <c r="J14" s="41">
        <f t="shared" ref="J14:K14" si="0">SUM(J15:J17)</f>
        <v>0</v>
      </c>
      <c r="K14" s="41">
        <f t="shared" si="0"/>
        <v>30505</v>
      </c>
      <c r="M14" s="29"/>
    </row>
    <row r="15" spans="2:13" ht="14.1" customHeight="1">
      <c r="B15" s="14"/>
      <c r="C15" s="14"/>
      <c r="D15" s="14" t="s">
        <v>5</v>
      </c>
      <c r="E15" s="82">
        <f>'[1]BOD_Appendix 1'!$E$13</f>
        <v>16174</v>
      </c>
      <c r="F15" s="45"/>
      <c r="G15" s="45">
        <f>'[1]BOD_Appendix 1'!$G$13</f>
        <v>16568</v>
      </c>
      <c r="H15" s="18"/>
      <c r="I15" s="32">
        <f>'[1]BOD_Appendix 1'!$K$13</f>
        <v>16567.916099999999</v>
      </c>
      <c r="J15" s="46"/>
      <c r="K15" s="47">
        <f>[2]SUMMARY!$O$13/1000</f>
        <v>17270</v>
      </c>
      <c r="M15" s="29"/>
    </row>
    <row r="16" spans="2:13" ht="14.1" customHeight="1">
      <c r="B16" s="14"/>
      <c r="C16" s="14"/>
      <c r="D16" s="14" t="s">
        <v>6</v>
      </c>
      <c r="E16" s="82">
        <f>'[1]BOD_Appendix 1'!$E$14</f>
        <v>3277</v>
      </c>
      <c r="F16" s="45"/>
      <c r="G16" s="45">
        <f>'[1]BOD_Appendix 1'!$G$14</f>
        <v>3277</v>
      </c>
      <c r="H16" s="45"/>
      <c r="I16" s="32">
        <f>'[1]BOD_Appendix 1'!$K$14</f>
        <v>2413.53802</v>
      </c>
      <c r="J16" s="46"/>
      <c r="K16" s="47">
        <f>[2]SUMMARY!$O$14/1000</f>
        <v>2865</v>
      </c>
      <c r="M16" s="29"/>
    </row>
    <row r="17" spans="2:19" ht="14.1" customHeight="1">
      <c r="B17" s="46"/>
      <c r="C17" s="46"/>
      <c r="D17" s="15" t="s">
        <v>30</v>
      </c>
      <c r="E17" s="82">
        <f>'[1]BOD_Appendix 1'!$E$15</f>
        <v>9880</v>
      </c>
      <c r="F17" s="45"/>
      <c r="G17" s="45">
        <f>'[1]BOD_Appendix 1'!$G$15</f>
        <v>10445</v>
      </c>
      <c r="H17" s="45"/>
      <c r="I17" s="32">
        <f>'[1]BOD_Appendix 1'!$K$15</f>
        <v>10445.499159999999</v>
      </c>
      <c r="J17" s="46"/>
      <c r="K17" s="47">
        <f>[2]SUMMARY!$O$15/1000</f>
        <v>10370</v>
      </c>
      <c r="M17" s="29"/>
    </row>
    <row r="18" spans="2:19" ht="6" customHeight="1">
      <c r="B18" s="46"/>
      <c r="C18" s="46"/>
      <c r="D18" s="46"/>
      <c r="E18" s="82"/>
      <c r="F18" s="45"/>
      <c r="G18" s="45"/>
      <c r="H18" s="45"/>
      <c r="I18" s="32"/>
      <c r="J18" s="46"/>
      <c r="K18" s="46"/>
      <c r="M18" s="29"/>
    </row>
    <row r="19" spans="2:19" ht="14.1" customHeight="1">
      <c r="B19" s="13" t="s">
        <v>7</v>
      </c>
      <c r="C19" s="13" t="s">
        <v>43</v>
      </c>
      <c r="D19" s="13"/>
      <c r="E19" s="81">
        <f>SUM(E20:E26)</f>
        <v>414249.99991000001</v>
      </c>
      <c r="F19" s="41"/>
      <c r="G19" s="41">
        <f>SUM(G20:G26)</f>
        <v>414250</v>
      </c>
      <c r="H19" s="41"/>
      <c r="I19" s="31">
        <f>SUM(I20:I26)</f>
        <v>408877.89951999992</v>
      </c>
      <c r="J19" s="41">
        <f t="shared" ref="J19:K19" si="1">SUM(J20:J26)</f>
        <v>0</v>
      </c>
      <c r="K19" s="41">
        <f t="shared" si="1"/>
        <v>433341</v>
      </c>
      <c r="M19" s="29"/>
      <c r="N19" s="23"/>
      <c r="O19" s="23"/>
      <c r="Q19" s="21"/>
      <c r="S19" s="21"/>
    </row>
    <row r="20" spans="2:19" ht="14.1" customHeight="1">
      <c r="B20" s="46"/>
      <c r="C20" s="14"/>
      <c r="D20" s="14" t="s">
        <v>8</v>
      </c>
      <c r="E20" s="82">
        <f>'[1]BOD_Appendix 1'!$E$18</f>
        <v>211042</v>
      </c>
      <c r="F20" s="45"/>
      <c r="G20" s="45">
        <f>'[1]BOD_Appendix 1'!$G$18</f>
        <v>200665</v>
      </c>
      <c r="H20" s="45"/>
      <c r="I20" s="32">
        <f>'[1]BOD_Appendix 1'!$K$18</f>
        <v>200665.34072000001</v>
      </c>
      <c r="J20" s="46"/>
      <c r="K20" s="47">
        <f>[2]SUMMARY!$O$18/1000</f>
        <v>221523</v>
      </c>
      <c r="M20" s="29"/>
      <c r="N20" s="23"/>
      <c r="O20" s="23"/>
      <c r="Q20" s="23"/>
      <c r="S20" s="21"/>
    </row>
    <row r="21" spans="2:19" ht="14.1" customHeight="1">
      <c r="B21" s="46"/>
      <c r="C21" s="14"/>
      <c r="D21" s="14" t="s">
        <v>9</v>
      </c>
      <c r="E21" s="82">
        <f>'[1]BOD_Appendix 1'!$E$19</f>
        <v>124706</v>
      </c>
      <c r="F21" s="45"/>
      <c r="G21" s="45">
        <f>'[1]BOD_Appendix 1'!$G$19</f>
        <v>142218</v>
      </c>
      <c r="H21" s="45"/>
      <c r="I21" s="32">
        <f>'[1]BOD_Appendix 1'!$K$19</f>
        <v>142217.66318999999</v>
      </c>
      <c r="J21" s="46"/>
      <c r="K21" s="47">
        <f>[2]SUMMARY!$O$19/1000</f>
        <v>132923</v>
      </c>
      <c r="M21" s="29"/>
      <c r="N21" s="23"/>
      <c r="O21" s="23"/>
      <c r="Q21" s="23"/>
      <c r="S21" s="21"/>
    </row>
    <row r="22" spans="2:19" ht="14.1" customHeight="1">
      <c r="B22" s="46"/>
      <c r="C22" s="14"/>
      <c r="D22" s="14" t="s">
        <v>35</v>
      </c>
      <c r="E22" s="82">
        <f>'[1]BOD_Appendix 1'!$E$20</f>
        <v>6786</v>
      </c>
      <c r="F22" s="45"/>
      <c r="G22" s="45">
        <f>'[1]BOD_Appendix 1'!$G$20</f>
        <v>6607</v>
      </c>
      <c r="H22" s="45"/>
      <c r="I22" s="32">
        <f>'[1]BOD_Appendix 1'!$K$20</f>
        <v>5773.9942000000001</v>
      </c>
      <c r="J22" s="46"/>
      <c r="K22" s="47">
        <f>[2]SUMMARY!$O$20/1000</f>
        <v>6786</v>
      </c>
      <c r="M22" s="29"/>
      <c r="N22" s="23"/>
      <c r="O22" s="23"/>
      <c r="Q22" s="23"/>
      <c r="S22" s="21"/>
    </row>
    <row r="23" spans="2:19" ht="14.1" customHeight="1">
      <c r="B23" s="46"/>
      <c r="C23" s="14"/>
      <c r="D23" s="14" t="s">
        <v>10</v>
      </c>
      <c r="E23" s="82">
        <f>'[1]BOD_Appendix 1'!$E$21</f>
        <v>8349.9999100000005</v>
      </c>
      <c r="F23" s="45"/>
      <c r="G23" s="45">
        <f>'[1]BOD_Appendix 1'!$G$21</f>
        <v>7115</v>
      </c>
      <c r="H23" s="45"/>
      <c r="I23" s="32">
        <f>'[1]BOD_Appendix 1'!$K$21</f>
        <v>5689.3643500000017</v>
      </c>
      <c r="J23" s="46"/>
      <c r="K23" s="47">
        <f>[2]SUMMARY!$O$21/1000</f>
        <v>7546</v>
      </c>
      <c r="M23" s="29"/>
      <c r="N23" s="23"/>
      <c r="O23" s="23"/>
      <c r="Q23" s="23"/>
      <c r="S23" s="21"/>
    </row>
    <row r="24" spans="2:19" ht="14.1" customHeight="1">
      <c r="B24" s="46"/>
      <c r="C24" s="14"/>
      <c r="D24" s="14" t="s">
        <v>11</v>
      </c>
      <c r="E24" s="82">
        <f>'[1]BOD_Appendix 1'!$E$22</f>
        <v>30465</v>
      </c>
      <c r="F24" s="45"/>
      <c r="G24" s="45">
        <f>'[1]BOD_Appendix 1'!$G$22</f>
        <v>24060</v>
      </c>
      <c r="H24" s="45"/>
      <c r="I24" s="32">
        <f>'[1]BOD_Appendix 1'!$K$22</f>
        <v>24060.298789999993</v>
      </c>
      <c r="J24" s="46"/>
      <c r="K24" s="47">
        <f>[2]SUMMARY!$O$22/1000</f>
        <v>29900</v>
      </c>
      <c r="M24" s="29"/>
      <c r="N24" s="23"/>
      <c r="O24" s="23"/>
      <c r="Q24" s="23"/>
      <c r="S24" s="21"/>
    </row>
    <row r="25" spans="2:19" ht="14.1" customHeight="1">
      <c r="B25" s="46"/>
      <c r="C25" s="14"/>
      <c r="D25" s="14" t="s">
        <v>36</v>
      </c>
      <c r="E25" s="82">
        <f>'[1]BOD_Appendix 1'!$E$23</f>
        <v>32399</v>
      </c>
      <c r="F25" s="45"/>
      <c r="G25" s="45">
        <f>'[1]BOD_Appendix 1'!$G$23</f>
        <v>33086</v>
      </c>
      <c r="H25" s="45"/>
      <c r="I25" s="32">
        <f>'[1]BOD_Appendix 1'!$K$23</f>
        <v>30096.417619999967</v>
      </c>
      <c r="J25" s="46"/>
      <c r="K25" s="47">
        <f>[2]SUMMARY!$O$23/1000</f>
        <v>34153</v>
      </c>
      <c r="M25" s="29"/>
      <c r="N25" s="23"/>
      <c r="O25" s="23"/>
      <c r="Q25" s="23"/>
      <c r="S25" s="21"/>
    </row>
    <row r="26" spans="2:19" ht="14.1" customHeight="1">
      <c r="B26" s="46"/>
      <c r="C26" s="14"/>
      <c r="D26" s="14" t="s">
        <v>12</v>
      </c>
      <c r="E26" s="82">
        <f>'[1]BOD_Appendix 1'!$E$24</f>
        <v>502</v>
      </c>
      <c r="F26" s="45"/>
      <c r="G26" s="45">
        <f>'[1]BOD_Appendix 1'!$G$24</f>
        <v>499</v>
      </c>
      <c r="H26" s="45"/>
      <c r="I26" s="32">
        <f>'[1]BOD_Appendix 1'!$K$24</f>
        <v>374.82065000000017</v>
      </c>
      <c r="J26" s="46"/>
      <c r="K26" s="47">
        <f>[2]SUMMARY!$O$24/1000</f>
        <v>510</v>
      </c>
      <c r="M26" s="29"/>
      <c r="N26" s="23"/>
      <c r="O26" s="23"/>
      <c r="Q26" s="23"/>
      <c r="S26" s="21"/>
    </row>
    <row r="27" spans="2:19" ht="6" customHeight="1">
      <c r="B27" s="46"/>
      <c r="C27" s="14"/>
      <c r="D27" s="14"/>
      <c r="E27" s="83"/>
      <c r="F27" s="48"/>
      <c r="G27" s="48"/>
      <c r="H27" s="48"/>
      <c r="I27" s="33"/>
      <c r="J27" s="46"/>
      <c r="K27" s="46"/>
      <c r="M27" s="29"/>
      <c r="Q27" s="23"/>
    </row>
    <row r="28" spans="2:19" ht="14.1" customHeight="1">
      <c r="B28" s="13" t="s">
        <v>13</v>
      </c>
      <c r="C28" s="13" t="s">
        <v>44</v>
      </c>
      <c r="D28" s="13"/>
      <c r="E28" s="81">
        <f>SUM(E29:E38)</f>
        <v>101713.0004</v>
      </c>
      <c r="F28" s="41"/>
      <c r="G28" s="41">
        <f>SUM(G29:G38)</f>
        <v>101713</v>
      </c>
      <c r="H28" s="41"/>
      <c r="I28" s="31">
        <f>SUM(I29:I38)</f>
        <v>99990.434780000025</v>
      </c>
      <c r="J28" s="41">
        <f t="shared" ref="J28:K28" si="2">SUM(J29:J38)</f>
        <v>0</v>
      </c>
      <c r="K28" s="41">
        <f t="shared" si="2"/>
        <v>112663</v>
      </c>
      <c r="M28" s="29"/>
    </row>
    <row r="29" spans="2:19" ht="14.1" customHeight="1">
      <c r="B29" s="46"/>
      <c r="C29" s="14"/>
      <c r="D29" s="14" t="s">
        <v>14</v>
      </c>
      <c r="E29" s="82">
        <f>'[1]BOD_Appendix 1'!$E$28</f>
        <v>9545</v>
      </c>
      <c r="F29" s="45"/>
      <c r="G29" s="45">
        <f>'[1]BOD_Appendix 1'!$G$28</f>
        <v>8448</v>
      </c>
      <c r="H29" s="45"/>
      <c r="I29" s="32">
        <f>'[1]BOD_Appendix 1'!$K$28</f>
        <v>8395.379240000002</v>
      </c>
      <c r="J29" s="46"/>
      <c r="K29" s="47">
        <f>[2]SUMMARY!$O$27/1000</f>
        <v>9644</v>
      </c>
      <c r="M29" s="29"/>
    </row>
    <row r="30" spans="2:19" ht="14.1" customHeight="1">
      <c r="B30" s="46"/>
      <c r="C30" s="14"/>
      <c r="D30" s="14" t="s">
        <v>40</v>
      </c>
      <c r="E30" s="82">
        <f>'[1]BOD_Appendix 1'!$E$29</f>
        <v>27867</v>
      </c>
      <c r="F30" s="45"/>
      <c r="G30" s="45">
        <f>'[1]BOD_Appendix 1'!$G$29</f>
        <v>27880</v>
      </c>
      <c r="H30" s="45"/>
      <c r="I30" s="32">
        <f>'[1]BOD_Appendix 1'!$K$29</f>
        <v>27715.909140000018</v>
      </c>
      <c r="J30" s="46"/>
      <c r="K30" s="47">
        <f>[2]SUMMARY!$O$28/1000</f>
        <v>28907</v>
      </c>
      <c r="M30" s="29"/>
    </row>
    <row r="31" spans="2:19" ht="14.1" customHeight="1">
      <c r="B31" s="46"/>
      <c r="C31" s="14"/>
      <c r="D31" s="14" t="s">
        <v>15</v>
      </c>
      <c r="E31" s="82">
        <f>'[1]BOD_Appendix 1'!$E$30</f>
        <v>1525</v>
      </c>
      <c r="F31" s="45"/>
      <c r="G31" s="45">
        <f>'[1]BOD_Appendix 1'!$G$30</f>
        <v>1384</v>
      </c>
      <c r="H31" s="45"/>
      <c r="I31" s="32">
        <f>'[1]BOD_Appendix 1'!$K$30</f>
        <v>1383.96495</v>
      </c>
      <c r="J31" s="46"/>
      <c r="K31" s="47">
        <f>[2]SUMMARY!$O$29/1000</f>
        <v>1589</v>
      </c>
      <c r="M31" s="29"/>
    </row>
    <row r="32" spans="2:19" ht="14.1" customHeight="1">
      <c r="B32" s="46"/>
      <c r="C32" s="14"/>
      <c r="D32" s="14" t="s">
        <v>37</v>
      </c>
      <c r="E32" s="82">
        <f>'[1]BOD_Appendix 1'!$E$31</f>
        <v>2163</v>
      </c>
      <c r="F32" s="45"/>
      <c r="G32" s="45">
        <f>'[1]BOD_Appendix 1'!$G$31</f>
        <v>2109</v>
      </c>
      <c r="H32" s="45"/>
      <c r="I32" s="32">
        <f>'[1]BOD_Appendix 1'!$K$31</f>
        <v>1675.4464199999998</v>
      </c>
      <c r="J32" s="46"/>
      <c r="K32" s="47">
        <f>[2]SUMMARY!$O$30/1000</f>
        <v>2080</v>
      </c>
      <c r="M32" s="29"/>
    </row>
    <row r="33" spans="2:13" ht="14.1" customHeight="1">
      <c r="B33" s="46"/>
      <c r="C33" s="14"/>
      <c r="D33" s="14" t="s">
        <v>50</v>
      </c>
      <c r="E33" s="82">
        <f>'[1]BOD_Appendix 1'!$E$32</f>
        <v>8114</v>
      </c>
      <c r="F33" s="45"/>
      <c r="G33" s="45">
        <f>'[1]BOD_Appendix 1'!$G$32</f>
        <v>8387</v>
      </c>
      <c r="H33" s="45"/>
      <c r="I33" s="32">
        <f>'[1]BOD_Appendix 1'!$K$32</f>
        <v>8213.687649999998</v>
      </c>
      <c r="J33" s="46"/>
      <c r="K33" s="47">
        <f>[2]SUMMARY!$O$31/1000</f>
        <v>9078</v>
      </c>
      <c r="M33" s="29"/>
    </row>
    <row r="34" spans="2:13" ht="14.1" customHeight="1">
      <c r="B34" s="46"/>
      <c r="C34" s="14"/>
      <c r="D34" s="14" t="s">
        <v>38</v>
      </c>
      <c r="E34" s="82">
        <f>'[1]BOD_Appendix 1'!$E$33</f>
        <v>24770</v>
      </c>
      <c r="F34" s="45"/>
      <c r="G34" s="45">
        <f>'[1]BOD_Appendix 1'!$G$33</f>
        <v>24907</v>
      </c>
      <c r="H34" s="45"/>
      <c r="I34" s="32">
        <f>'[1]BOD_Appendix 1'!$K$33</f>
        <v>24143.415100000006</v>
      </c>
      <c r="J34" s="46"/>
      <c r="K34" s="47">
        <f>[2]SUMMARY!$O$32/1000</f>
        <v>26892</v>
      </c>
      <c r="M34" s="29"/>
    </row>
    <row r="35" spans="2:13" ht="14.1" customHeight="1">
      <c r="B35" s="46"/>
      <c r="C35" s="14"/>
      <c r="D35" s="14" t="s">
        <v>16</v>
      </c>
      <c r="E35" s="82">
        <f>'[1]BOD_Appendix 1'!$E$34</f>
        <v>4590</v>
      </c>
      <c r="F35" s="45"/>
      <c r="G35" s="45">
        <f>'[1]BOD_Appendix 1'!$G$34</f>
        <v>4223</v>
      </c>
      <c r="H35" s="45"/>
      <c r="I35" s="32">
        <f>'[1]BOD_Appendix 1'!$K$34</f>
        <v>4102.2214500000018</v>
      </c>
      <c r="J35" s="46"/>
      <c r="K35" s="47">
        <f>[2]SUMMARY!$O$33/1000</f>
        <v>4668</v>
      </c>
      <c r="M35" s="29"/>
    </row>
    <row r="36" spans="2:13" ht="14.1" customHeight="1">
      <c r="B36" s="46"/>
      <c r="C36" s="14"/>
      <c r="D36" s="14" t="s">
        <v>17</v>
      </c>
      <c r="E36" s="82">
        <f>'[1]BOD_Appendix 1'!$E$35</f>
        <v>22160</v>
      </c>
      <c r="F36" s="45"/>
      <c r="G36" s="45">
        <f>'[1]BOD_Appendix 1'!$G$35</f>
        <v>23620</v>
      </c>
      <c r="H36" s="45"/>
      <c r="I36" s="32">
        <f>'[1]BOD_Appendix 1'!$K$35</f>
        <v>23620.335820000011</v>
      </c>
      <c r="J36" s="46"/>
      <c r="K36" s="47">
        <f>[2]SUMMARY!$O$34/1000</f>
        <v>28967</v>
      </c>
      <c r="M36" s="29"/>
    </row>
    <row r="37" spans="2:13" ht="14.1" customHeight="1">
      <c r="B37" s="46"/>
      <c r="C37" s="14"/>
      <c r="D37" s="14" t="s">
        <v>18</v>
      </c>
      <c r="E37" s="82">
        <f>'[1]BOD_Appendix 1'!$E$36</f>
        <v>979.00040000000001</v>
      </c>
      <c r="F37" s="45"/>
      <c r="G37" s="45">
        <f>'[1]BOD_Appendix 1'!$G$36</f>
        <v>755</v>
      </c>
      <c r="H37" s="45"/>
      <c r="I37" s="32">
        <f>'[1]BOD_Appendix 1'!$K$36</f>
        <v>740.07501000000002</v>
      </c>
      <c r="J37" s="46"/>
      <c r="K37" s="47">
        <f>[2]SUMMARY!$O$35/1000</f>
        <v>838</v>
      </c>
      <c r="M37" s="29"/>
    </row>
    <row r="38" spans="2:13" ht="6" customHeight="1">
      <c r="B38" s="46"/>
      <c r="C38" s="14"/>
      <c r="D38" s="14"/>
      <c r="E38" s="82"/>
      <c r="F38" s="45"/>
      <c r="G38" s="45"/>
      <c r="H38" s="45"/>
      <c r="I38" s="32"/>
      <c r="J38" s="46"/>
      <c r="K38" s="47"/>
      <c r="M38" s="29"/>
    </row>
    <row r="39" spans="2:13" ht="14.1" customHeight="1">
      <c r="B39" s="49" t="s">
        <v>19</v>
      </c>
      <c r="C39" s="16" t="s">
        <v>45</v>
      </c>
      <c r="D39" s="16"/>
      <c r="E39" s="84">
        <f>+E13+E14+E19+E28</f>
        <v>546450.00031000003</v>
      </c>
      <c r="F39" s="50"/>
      <c r="G39" s="50">
        <f>+G13+G14+G19+G28</f>
        <v>547409</v>
      </c>
      <c r="H39" s="50"/>
      <c r="I39" s="34">
        <f>+I13+I14+I19+I28</f>
        <v>539106.32763999992</v>
      </c>
      <c r="J39" s="18" t="s">
        <v>24</v>
      </c>
      <c r="K39" s="50">
        <f>+K13+K14+K19+K28</f>
        <v>578574</v>
      </c>
      <c r="M39" s="29"/>
    </row>
    <row r="40" spans="2:13" ht="6" customHeight="1">
      <c r="B40" s="46"/>
      <c r="C40" s="14"/>
      <c r="D40" s="14"/>
      <c r="E40" s="82"/>
      <c r="F40" s="45"/>
      <c r="G40" s="45"/>
      <c r="H40" s="45"/>
      <c r="I40" s="32"/>
      <c r="J40" s="46"/>
      <c r="K40" s="47"/>
      <c r="M40" s="29"/>
    </row>
    <row r="41" spans="2:13" ht="14.1" customHeight="1">
      <c r="B41" s="13" t="s">
        <v>20</v>
      </c>
      <c r="C41" s="13" t="s">
        <v>46</v>
      </c>
      <c r="D41" s="13"/>
      <c r="E41" s="85">
        <f>'[1]BOD_Appendix 1'!$E$40</f>
        <v>5465</v>
      </c>
      <c r="F41" s="24"/>
      <c r="G41" s="24">
        <f>'[1]BOD_Appendix 1'!$G$40</f>
        <v>4506</v>
      </c>
      <c r="H41" s="42"/>
      <c r="I41" s="24" t="s">
        <v>51</v>
      </c>
      <c r="J41" s="51" t="s">
        <v>21</v>
      </c>
      <c r="K41" s="52">
        <f>[2]SUMMARY!$O$39/1000</f>
        <v>5786</v>
      </c>
      <c r="M41" s="29"/>
    </row>
    <row r="42" spans="2:13" ht="6" customHeight="1">
      <c r="B42" s="13"/>
      <c r="C42" s="13"/>
      <c r="D42" s="13"/>
      <c r="E42" s="83"/>
      <c r="F42" s="48"/>
      <c r="G42" s="48"/>
      <c r="H42" s="48"/>
      <c r="I42" s="33"/>
      <c r="J42" s="46"/>
      <c r="K42" s="52"/>
      <c r="M42" s="29"/>
    </row>
    <row r="43" spans="2:13" ht="14.1" customHeight="1">
      <c r="B43" s="13" t="s">
        <v>22</v>
      </c>
      <c r="C43" s="13" t="s">
        <v>52</v>
      </c>
      <c r="D43" s="13"/>
      <c r="E43" s="86">
        <f>'[1]BOD_Appendix 1'!$E$42</f>
        <v>-7118</v>
      </c>
      <c r="F43" s="53"/>
      <c r="G43" s="53">
        <f>'[1]BOD_Appendix 1'!$G$42</f>
        <v>-7118</v>
      </c>
      <c r="H43" s="53"/>
      <c r="I43" s="35">
        <f>'[1]BOD_Appendix 1'!$K$42</f>
        <v>-7812</v>
      </c>
      <c r="J43" s="20" t="s">
        <v>25</v>
      </c>
      <c r="K43" s="52">
        <f>[2]SUMMARY!$O$40/1000</f>
        <v>-7756</v>
      </c>
      <c r="M43" s="29"/>
    </row>
    <row r="44" spans="2:13" ht="6" customHeight="1">
      <c r="B44" s="13"/>
      <c r="C44" s="13"/>
      <c r="D44" s="13"/>
      <c r="E44" s="83"/>
      <c r="F44" s="48"/>
      <c r="G44" s="48"/>
      <c r="H44" s="48"/>
      <c r="I44" s="33"/>
      <c r="J44" s="46"/>
      <c r="K44" s="46"/>
      <c r="M44" s="29"/>
    </row>
    <row r="45" spans="2:13" ht="14.1" customHeight="1">
      <c r="B45" s="17" t="s">
        <v>27</v>
      </c>
      <c r="C45" s="17" t="s">
        <v>47</v>
      </c>
      <c r="D45" s="17"/>
      <c r="E45" s="87">
        <f>+E39+E43+E41</f>
        <v>544797.00031000003</v>
      </c>
      <c r="F45" s="54"/>
      <c r="G45" s="54">
        <f>+G39+G43+G41</f>
        <v>544797</v>
      </c>
      <c r="H45" s="54"/>
      <c r="I45" s="36">
        <f>+I39+I43+I41</f>
        <v>531294.32763999992</v>
      </c>
      <c r="J45" s="54"/>
      <c r="K45" s="54">
        <f>+K39+K43+K41</f>
        <v>576604</v>
      </c>
      <c r="L45" s="20" t="s">
        <v>26</v>
      </c>
      <c r="M45" s="29"/>
    </row>
    <row r="46" spans="2:13" ht="0.95" customHeight="1">
      <c r="B46" s="5"/>
      <c r="C46" s="5"/>
      <c r="D46" s="5"/>
      <c r="E46" s="88"/>
      <c r="F46" s="55"/>
      <c r="G46" s="55"/>
      <c r="H46" s="55"/>
      <c r="I46" s="37"/>
      <c r="J46" s="55"/>
      <c r="K46" s="55"/>
      <c r="L46" s="56"/>
      <c r="M46" s="29"/>
    </row>
    <row r="47" spans="2:13" ht="14.1" customHeight="1">
      <c r="B47" s="5" t="s">
        <v>28</v>
      </c>
      <c r="C47" s="5" t="s">
        <v>48</v>
      </c>
      <c r="D47" s="5"/>
      <c r="E47" s="89" t="s">
        <v>32</v>
      </c>
      <c r="F47" s="55"/>
      <c r="G47" s="30" t="s">
        <v>33</v>
      </c>
      <c r="H47" s="55"/>
      <c r="I47" s="37">
        <f>'[1]BOD_Appendix 1'!$K$46</f>
        <v>10800</v>
      </c>
      <c r="J47" s="20" t="s">
        <v>31</v>
      </c>
      <c r="K47" s="30" t="s">
        <v>34</v>
      </c>
      <c r="L47" s="2"/>
      <c r="M47" s="29"/>
    </row>
    <row r="48" spans="2:13" ht="6" customHeight="1">
      <c r="B48" s="5"/>
      <c r="C48" s="5"/>
      <c r="D48" s="5"/>
      <c r="E48" s="88"/>
      <c r="F48" s="55"/>
      <c r="G48" s="55"/>
      <c r="H48" s="55"/>
      <c r="I48" s="37"/>
      <c r="J48" s="55"/>
      <c r="K48" s="55"/>
      <c r="L48" s="2"/>
      <c r="M48" s="29"/>
    </row>
    <row r="49" spans="2:13" ht="14.1" customHeight="1">
      <c r="B49" s="5" t="s">
        <v>39</v>
      </c>
      <c r="C49" s="5" t="s">
        <v>49</v>
      </c>
      <c r="D49" s="5"/>
      <c r="E49" s="88">
        <f>+E45</f>
        <v>544797.00031000003</v>
      </c>
      <c r="F49" s="55"/>
      <c r="G49" s="55">
        <f>+G45</f>
        <v>544797</v>
      </c>
      <c r="H49" s="55"/>
      <c r="I49" s="37">
        <f>+I45+I47</f>
        <v>542094.32763999992</v>
      </c>
      <c r="J49" s="55"/>
      <c r="K49" s="55">
        <f>+K45</f>
        <v>576604</v>
      </c>
      <c r="L49" s="2"/>
      <c r="M49" s="29"/>
    </row>
    <row r="50" spans="2:13" ht="0.95" customHeight="1">
      <c r="B50" s="5"/>
      <c r="C50" s="5"/>
      <c r="D50" s="5"/>
      <c r="E50" s="6"/>
      <c r="F50" s="7"/>
      <c r="G50" s="6"/>
      <c r="H50" s="7"/>
      <c r="I50" s="37"/>
      <c r="J50" s="8"/>
      <c r="K50" s="6"/>
      <c r="L50" s="2"/>
    </row>
    <row r="51" spans="2:13" ht="6" customHeight="1">
      <c r="B51" s="75"/>
      <c r="C51" s="75"/>
      <c r="D51" s="75"/>
      <c r="E51" s="76"/>
      <c r="F51" s="77"/>
      <c r="G51" s="76"/>
      <c r="H51" s="77"/>
      <c r="I51" s="78"/>
      <c r="J51" s="79"/>
      <c r="K51" s="76"/>
      <c r="L51" s="56"/>
    </row>
    <row r="52" spans="2:13" ht="12" customHeight="1">
      <c r="B52" s="69" t="s">
        <v>57</v>
      </c>
      <c r="C52" s="70"/>
      <c r="D52" s="70"/>
      <c r="E52" s="71"/>
      <c r="F52" s="72"/>
      <c r="G52" s="71"/>
      <c r="H52" s="72"/>
      <c r="I52" s="73"/>
      <c r="J52" s="74"/>
      <c r="K52" s="71"/>
      <c r="L52" s="61"/>
    </row>
    <row r="53" spans="2:13" ht="12" customHeight="1">
      <c r="B53" s="62" t="s">
        <v>29</v>
      </c>
      <c r="C53" s="63"/>
      <c r="D53" s="63"/>
      <c r="E53" s="64"/>
      <c r="F53" s="65"/>
      <c r="G53" s="64"/>
      <c r="H53" s="65"/>
      <c r="I53" s="66"/>
      <c r="J53" s="59"/>
      <c r="K53" s="64"/>
      <c r="L53" s="67"/>
    </row>
    <row r="54" spans="2:13" ht="33" customHeight="1">
      <c r="B54" s="59" t="s">
        <v>23</v>
      </c>
      <c r="C54" s="99" t="s">
        <v>58</v>
      </c>
      <c r="D54" s="97"/>
      <c r="E54" s="97"/>
      <c r="F54" s="97"/>
      <c r="G54" s="97"/>
      <c r="H54" s="97"/>
      <c r="I54" s="97"/>
      <c r="J54" s="97"/>
      <c r="K54" s="97"/>
      <c r="L54" s="67"/>
    </row>
    <row r="55" spans="2:13" s="22" customFormat="1" ht="77.099999999999994" customHeight="1">
      <c r="B55" s="59" t="s">
        <v>24</v>
      </c>
      <c r="C55" s="99" t="s">
        <v>59</v>
      </c>
      <c r="D55" s="99"/>
      <c r="E55" s="99"/>
      <c r="F55" s="99"/>
      <c r="G55" s="99"/>
      <c r="H55" s="99"/>
      <c r="I55" s="99"/>
      <c r="J55" s="99"/>
      <c r="K55" s="99"/>
      <c r="L55" s="68"/>
    </row>
    <row r="56" spans="2:13" ht="23.1" customHeight="1">
      <c r="B56" s="60" t="s">
        <v>25</v>
      </c>
      <c r="C56" s="97" t="s">
        <v>53</v>
      </c>
      <c r="D56" s="97"/>
      <c r="E56" s="97"/>
      <c r="F56" s="97"/>
      <c r="G56" s="97"/>
      <c r="H56" s="97"/>
      <c r="I56" s="97"/>
      <c r="J56" s="97"/>
      <c r="K56" s="97"/>
      <c r="L56" s="67"/>
    </row>
    <row r="57" spans="2:13">
      <c r="B57" s="60" t="s">
        <v>26</v>
      </c>
      <c r="C57" s="97" t="s">
        <v>60</v>
      </c>
      <c r="D57" s="97"/>
      <c r="E57" s="97"/>
      <c r="F57" s="97"/>
      <c r="G57" s="97"/>
      <c r="H57" s="97"/>
      <c r="I57" s="97"/>
      <c r="J57" s="97"/>
      <c r="K57" s="97"/>
      <c r="L57" s="67"/>
    </row>
    <row r="58" spans="2:13" ht="23.1" customHeight="1">
      <c r="B58" s="60" t="s">
        <v>31</v>
      </c>
      <c r="C58" s="97" t="s">
        <v>54</v>
      </c>
      <c r="D58" s="97"/>
      <c r="E58" s="97"/>
      <c r="F58" s="97"/>
      <c r="G58" s="97"/>
      <c r="H58" s="97"/>
      <c r="I58" s="97"/>
      <c r="J58" s="97"/>
      <c r="K58" s="97"/>
      <c r="L58" s="67"/>
    </row>
    <row r="59" spans="2:13" ht="12">
      <c r="B59" s="25"/>
      <c r="C59" s="26"/>
      <c r="D59" s="25"/>
      <c r="E59" s="27"/>
      <c r="F59" s="28"/>
      <c r="G59" s="27"/>
      <c r="H59" s="28"/>
      <c r="I59" s="38"/>
      <c r="J59" s="28"/>
      <c r="K59" s="27"/>
    </row>
    <row r="60" spans="2:13">
      <c r="B60" s="4"/>
      <c r="D60" s="4"/>
      <c r="E60" s="3"/>
      <c r="F60" s="2"/>
      <c r="G60" s="3"/>
      <c r="H60" s="2"/>
      <c r="I60" s="39"/>
      <c r="J60" s="2"/>
      <c r="K60" s="3"/>
    </row>
    <row r="61" spans="2:13">
      <c r="B61" s="4"/>
      <c r="D61" s="4"/>
      <c r="E61" s="3"/>
      <c r="F61" s="2"/>
      <c r="G61" s="3"/>
      <c r="H61" s="2"/>
      <c r="I61" s="39"/>
      <c r="J61" s="2"/>
      <c r="K61" s="3"/>
    </row>
  </sheetData>
  <mergeCells count="12">
    <mergeCell ref="C58:K58"/>
    <mergeCell ref="C56:K56"/>
    <mergeCell ref="B10:K10"/>
    <mergeCell ref="C55:K55"/>
    <mergeCell ref="B8:K8"/>
    <mergeCell ref="E11:I11"/>
    <mergeCell ref="C57:K57"/>
    <mergeCell ref="E12:F12"/>
    <mergeCell ref="G12:H12"/>
    <mergeCell ref="I12:J12"/>
    <mergeCell ref="K12:L12"/>
    <mergeCell ref="C54:K54"/>
  </mergeCells>
  <phoneticPr fontId="5" type="noConversion"/>
  <hyperlinks>
    <hyperlink ref="B6" r:id="rId1" display="www.adb.org\ar2012"/>
  </hyperlinks>
  <printOptions horizontalCentered="1"/>
  <pageMargins left="0.25" right="0.25" top="0.5" bottom="0.25" header="0.19" footer="0.16"/>
  <pageSetup scale="95" fitToWidth="0" orientation="portrait" r:id="rId2"/>
  <headerFooter alignWithMargins="0"/>
  <ignoredErrors>
    <ignoredError sqref="I41" numberStoredAsText="1"/>
  </ignoredErrors>
  <drawing r:id="rId3"/>
</worksheet>
</file>

<file path=xl/worksheets/sheet2.xml><?xml version="1.0" encoding="utf-8"?>
<worksheet xmlns="http://schemas.openxmlformats.org/spreadsheetml/2006/main" xmlns:r="http://schemas.openxmlformats.org/officeDocument/2006/relationships">
  <dimension ref="A1"/>
  <sheetViews>
    <sheetView workbookViewId="0">
      <selection activeCell="A28" sqref="A28"/>
    </sheetView>
  </sheetViews>
  <sheetFormatPr defaultRowHeight="14.25"/>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BOG_Appendix 1</vt:lpstr>
      <vt:lpstr>Sheet2</vt:lpstr>
      <vt:lpstr>Sheet3</vt:lpstr>
      <vt:lpstr>'BOG_Appendix 1'!Print_Area</vt:lpstr>
    </vt:vector>
  </TitlesOfParts>
  <Company>Asian Development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2012: Summary of Internal Administrative Expenses—2012 and Budget for 2013</dc:title>
  <dc:subject>ADB Annual Report 2012</dc:subject>
  <dc:creator>Asian Development Bank</dc:creator>
  <cp:keywords>asian development bank, adb, adb annual report 2012, asian development bank annual report 2012, internal administrative expenses, budget, administrative expenses</cp:keywords>
  <cp:lastModifiedBy>Angelo Jacinto</cp:lastModifiedBy>
  <cp:lastPrinted>2013-04-01T03:29:37Z</cp:lastPrinted>
  <dcterms:created xsi:type="dcterms:W3CDTF">2007-02-14T05:55:11Z</dcterms:created>
  <dcterms:modified xsi:type="dcterms:W3CDTF">2013-04-17T08:42:43Z</dcterms:modified>
</cp:coreProperties>
</file>